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0" yWindow="0" windowWidth="10365" windowHeight="8625"/>
  </bookViews>
  <sheets>
    <sheet name="GradEth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2" i="12" l="1"/>
  <c r="M124" i="12" s="1"/>
  <c r="L122" i="12"/>
  <c r="L124" i="12" s="1"/>
  <c r="K122" i="12"/>
  <c r="K124" i="12" s="1"/>
  <c r="J122" i="12"/>
  <c r="J124" i="12" s="1"/>
  <c r="I122" i="12"/>
  <c r="I124" i="12" s="1"/>
  <c r="H122" i="12"/>
  <c r="H124" i="12" s="1"/>
  <c r="G122" i="12"/>
  <c r="G124" i="12" s="1"/>
  <c r="F122" i="12"/>
  <c r="F124" i="12" s="1"/>
  <c r="E122" i="12"/>
  <c r="E124" i="12" s="1"/>
  <c r="N122" i="12"/>
  <c r="N124" i="12" s="1"/>
  <c r="M111" i="12"/>
  <c r="L111" i="12"/>
  <c r="K111" i="12"/>
  <c r="J111" i="12"/>
  <c r="I111" i="12"/>
  <c r="H111" i="12"/>
  <c r="G111" i="12"/>
  <c r="F111" i="12"/>
  <c r="E111" i="12"/>
  <c r="N111" i="12"/>
  <c r="M107" i="12"/>
  <c r="L107" i="12"/>
  <c r="K107" i="12"/>
  <c r="J107" i="12"/>
  <c r="I107" i="12"/>
  <c r="H107" i="12"/>
  <c r="G107" i="12"/>
  <c r="F107" i="12"/>
  <c r="E107" i="12"/>
  <c r="N107" i="12"/>
  <c r="M100" i="12"/>
  <c r="L100" i="12"/>
  <c r="K100" i="12"/>
  <c r="J100" i="12"/>
  <c r="I100" i="12"/>
  <c r="H100" i="12"/>
  <c r="G100" i="12"/>
  <c r="F100" i="12"/>
  <c r="E100" i="12"/>
  <c r="N100" i="12"/>
  <c r="M95" i="12"/>
  <c r="L95" i="12"/>
  <c r="K95" i="12"/>
  <c r="J95" i="12"/>
  <c r="I95" i="12"/>
  <c r="H95" i="12"/>
  <c r="G95" i="12"/>
  <c r="F95" i="12"/>
  <c r="E95" i="12"/>
  <c r="N95" i="12"/>
  <c r="M91" i="12"/>
  <c r="L91" i="12"/>
  <c r="K91" i="12"/>
  <c r="J91" i="12"/>
  <c r="I91" i="12"/>
  <c r="H91" i="12"/>
  <c r="G91" i="12"/>
  <c r="F91" i="12"/>
  <c r="E91" i="12"/>
  <c r="N91" i="12"/>
  <c r="M60" i="12"/>
  <c r="L60" i="12"/>
  <c r="K60" i="12"/>
  <c r="J60" i="12"/>
  <c r="I60" i="12"/>
  <c r="H60" i="12"/>
  <c r="G60" i="12"/>
  <c r="F60" i="12"/>
  <c r="E60" i="12"/>
  <c r="N60" i="12"/>
  <c r="M66" i="12"/>
  <c r="L66" i="12"/>
  <c r="K66" i="12"/>
  <c r="J66" i="12"/>
  <c r="I66" i="12"/>
  <c r="H66" i="12"/>
  <c r="G66" i="12"/>
  <c r="F66" i="12"/>
  <c r="E66" i="12"/>
  <c r="N66" i="12"/>
  <c r="M72" i="12"/>
  <c r="L72" i="12"/>
  <c r="K72" i="12"/>
  <c r="J72" i="12"/>
  <c r="I72" i="12"/>
  <c r="H72" i="12"/>
  <c r="G72" i="12"/>
  <c r="F72" i="12"/>
  <c r="E72" i="12"/>
  <c r="N72" i="12"/>
  <c r="M77" i="12"/>
  <c r="L77" i="12"/>
  <c r="K77" i="12"/>
  <c r="J77" i="12"/>
  <c r="I77" i="12"/>
  <c r="H77" i="12"/>
  <c r="G77" i="12"/>
  <c r="F77" i="12"/>
  <c r="E77" i="12"/>
  <c r="N77" i="12"/>
  <c r="M84" i="12"/>
  <c r="L84" i="12"/>
  <c r="K84" i="12"/>
  <c r="J84" i="12"/>
  <c r="I84" i="12"/>
  <c r="H84" i="12"/>
  <c r="G84" i="12"/>
  <c r="F84" i="12"/>
  <c r="E84" i="12"/>
  <c r="N84" i="12"/>
  <c r="M46" i="12"/>
  <c r="L46" i="12"/>
  <c r="K46" i="12"/>
  <c r="J46" i="12"/>
  <c r="I46" i="12"/>
  <c r="H46" i="12"/>
  <c r="G46" i="12"/>
  <c r="F46" i="12"/>
  <c r="E46" i="12"/>
  <c r="N46" i="12"/>
  <c r="M34" i="12"/>
  <c r="L34" i="12"/>
  <c r="K34" i="12"/>
  <c r="J34" i="12"/>
  <c r="I34" i="12"/>
  <c r="H34" i="12"/>
  <c r="G34" i="12"/>
  <c r="F34" i="12"/>
  <c r="E34" i="12"/>
  <c r="N34" i="12"/>
  <c r="M26" i="12"/>
  <c r="L26" i="12"/>
  <c r="K26" i="12"/>
  <c r="J26" i="12"/>
  <c r="I26" i="12"/>
  <c r="H26" i="12"/>
  <c r="G26" i="12"/>
  <c r="F26" i="12"/>
  <c r="E26" i="12"/>
  <c r="N26" i="12"/>
  <c r="M22" i="12"/>
  <c r="L22" i="12"/>
  <c r="K22" i="12"/>
  <c r="J22" i="12"/>
  <c r="I22" i="12"/>
  <c r="H22" i="12"/>
  <c r="G22" i="12"/>
  <c r="F22" i="12"/>
  <c r="E22" i="12"/>
  <c r="N22" i="12"/>
  <c r="M12" i="12"/>
  <c r="M16" i="12" s="1"/>
  <c r="L12" i="12"/>
  <c r="L16" i="12" s="1"/>
  <c r="K12" i="12"/>
  <c r="K16" i="12" s="1"/>
  <c r="J12" i="12"/>
  <c r="J16" i="12" s="1"/>
  <c r="I12" i="12"/>
  <c r="I16" i="12" s="1"/>
  <c r="H12" i="12"/>
  <c r="H16" i="12" s="1"/>
  <c r="G12" i="12"/>
  <c r="G16" i="12" s="1"/>
  <c r="F12" i="12"/>
  <c r="F16" i="12" s="1"/>
  <c r="E12" i="12"/>
  <c r="E16" i="12" s="1"/>
  <c r="N12" i="12"/>
  <c r="N16" i="12" s="1"/>
  <c r="N113" i="12" l="1"/>
  <c r="H113" i="12"/>
  <c r="J113" i="12"/>
  <c r="L113" i="12"/>
  <c r="F113" i="12"/>
  <c r="G86" i="12"/>
  <c r="K86" i="12"/>
  <c r="E86" i="12"/>
  <c r="I86" i="12"/>
  <c r="M86" i="12"/>
  <c r="G113" i="12"/>
  <c r="K113" i="12"/>
  <c r="E113" i="12"/>
  <c r="I113" i="12"/>
  <c r="M113" i="12"/>
  <c r="F86" i="12"/>
  <c r="J86" i="12"/>
  <c r="N86" i="12"/>
  <c r="H86" i="12"/>
  <c r="L86" i="12"/>
  <c r="F48" i="12"/>
  <c r="N48" i="12"/>
  <c r="L48" i="12"/>
  <c r="G48" i="12"/>
  <c r="J48" i="12"/>
  <c r="H48" i="12"/>
  <c r="K48" i="12"/>
  <c r="E48" i="12"/>
  <c r="I48" i="12"/>
  <c r="M48" i="12"/>
  <c r="M126" i="12" l="1"/>
  <c r="I126" i="12"/>
  <c r="F126" i="12"/>
  <c r="K126" i="12"/>
  <c r="E126" i="12"/>
  <c r="G126" i="12"/>
  <c r="J126" i="12"/>
  <c r="N126" i="12"/>
  <c r="L126" i="12"/>
  <c r="H126" i="12"/>
</calcChain>
</file>

<file path=xl/sharedStrings.xml><?xml version="1.0" encoding="utf-8"?>
<sst xmlns="http://schemas.openxmlformats.org/spreadsheetml/2006/main" count="264" uniqueCount="213">
  <si>
    <t>Department</t>
  </si>
  <si>
    <t>Major</t>
  </si>
  <si>
    <t>Program</t>
  </si>
  <si>
    <t>Fall 2015</t>
  </si>
  <si>
    <t>White</t>
  </si>
  <si>
    <t>CRS</t>
  </si>
  <si>
    <t>Int. Ctr for Studies in Creat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</si>
  <si>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</si>
  <si>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</si>
  <si>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</si>
  <si>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</si>
  <si>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</si>
  <si>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</si>
  <si>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</si>
  <si>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</si>
  <si>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</si>
  <si>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</si>
  <si>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</si>
  <si>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Creativity and Change Leadersh</t>
  </si>
  <si>
    <t>GRCT-SP</t>
  </si>
  <si>
    <t>CRJ</t>
  </si>
  <si>
    <t>Criminal Justice</t>
  </si>
  <si>
    <t>Continuing Professional Studie</t>
  </si>
  <si>
    <t>CSC</t>
  </si>
  <si>
    <t>Continuing Studies/Contract Co</t>
  </si>
  <si>
    <t>CONTED-UG</t>
  </si>
  <si>
    <t>ADE</t>
  </si>
  <si>
    <t>Adult Education</t>
  </si>
  <si>
    <t>MS-ED</t>
  </si>
  <si>
    <t>Elementary Education &amp; Reading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</si>
  <si>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</si>
  <si>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</si>
  <si>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</si>
  <si>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</si>
  <si>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</si>
  <si>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</si>
  <si>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</si>
  <si>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Curriculum &amp; Instr</t>
  </si>
  <si>
    <t>Exceptional Education</t>
  </si>
  <si>
    <t>EXS</t>
  </si>
  <si>
    <t xml:space="preserve"> Stu w/Dis SWD Generalist 7-12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</si>
  <si>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</si>
  <si>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</si>
  <si>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</si>
  <si>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</si>
  <si>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</si>
  <si>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</si>
  <si>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</si>
  <si>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</si>
  <si>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EDT</t>
  </si>
  <si>
    <t>Educational Technology</t>
  </si>
  <si>
    <t>MSED-SP</t>
  </si>
  <si>
    <t>ENS</t>
  </si>
  <si>
    <t>English 7-12</t>
  </si>
  <si>
    <t>TED</t>
  </si>
  <si>
    <t>Technology Education</t>
  </si>
  <si>
    <t>MSED-AH</t>
  </si>
  <si>
    <t>CTE</t>
  </si>
  <si>
    <t>Career &amp; Technical Ed</t>
  </si>
  <si>
    <t>CEC</t>
  </si>
  <si>
    <t>Childhood &amp; Early Childhood Ed</t>
  </si>
  <si>
    <t>Asian</t>
  </si>
  <si>
    <t>Earth Sciences and Science Edu</t>
  </si>
  <si>
    <t>EAS</t>
  </si>
  <si>
    <t>Earth Sciences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</si>
  <si>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</si>
  <si>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</si>
  <si>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</si>
  <si>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</si>
  <si>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</si>
  <si>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</si>
  <si>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</si>
  <si>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</si>
  <si>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</si>
  <si>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</si>
  <si>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EDTW</t>
  </si>
  <si>
    <t>Pre-Educational Technology</t>
  </si>
  <si>
    <t>GRPRE-SP</t>
  </si>
  <si>
    <t>PMG</t>
  </si>
  <si>
    <t>Public Management</t>
  </si>
  <si>
    <t>GRCT-NS</t>
  </si>
  <si>
    <t>AED</t>
  </si>
  <si>
    <t>Art Education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</si>
  <si>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</si>
  <si>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</si>
  <si>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</si>
  <si>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</si>
  <si>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</si>
  <si>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</si>
  <si>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</si>
  <si>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</si>
  <si>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</si>
  <si>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</t>
  </si>
  <si>
    <t>History and Social Studies Edu</t>
  </si>
  <si>
    <t>MST</t>
  </si>
  <si>
    <t>Museum Studies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</si>
  <si>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</si>
  <si>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</si>
  <si>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</si>
  <si>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</si>
  <si>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</si>
  <si>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</si>
  <si>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</si>
  <si>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SPH</t>
  </si>
  <si>
    <t>Science Edu: Physics 7-12</t>
  </si>
  <si>
    <t>History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</si>
  <si>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</si>
  <si>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</si>
  <si>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</si>
  <si>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</si>
  <si>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</si>
  <si>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</si>
  <si>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</si>
  <si>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BME</t>
  </si>
  <si>
    <t>Business and Marketing Ed</t>
  </si>
  <si>
    <t>CURW</t>
  </si>
  <si>
    <t>Pre-Curriculum &amp; Instr</t>
  </si>
  <si>
    <t>GRPRE-ED</t>
  </si>
  <si>
    <t>Industrial Technology</t>
  </si>
  <si>
    <t>IDT</t>
  </si>
  <si>
    <t>SBI</t>
  </si>
  <si>
    <t>Science Edu: Biology 7-12</t>
  </si>
  <si>
    <t>Great Lakes Center</t>
  </si>
  <si>
    <t>GLS</t>
  </si>
  <si>
    <t>Great Lakes Ecosystem Sci - MS</t>
  </si>
  <si>
    <t>MS-NS</t>
  </si>
  <si>
    <t>SEA</t>
  </si>
  <si>
    <t>Science Edu: Earth Sci 7-12</t>
  </si>
  <si>
    <t>XCEW</t>
  </si>
  <si>
    <t>Pre-Spec Ed: Childhood Educa</t>
  </si>
  <si>
    <t>XES</t>
  </si>
  <si>
    <t>SWD Gen 7-12 &amp; 7-12 Earth Sci</t>
  </si>
  <si>
    <t>SSS</t>
  </si>
  <si>
    <t>Social Studies 7-12</t>
  </si>
  <si>
    <t>Music</t>
  </si>
  <si>
    <t>Music Education</t>
  </si>
  <si>
    <t>Physics</t>
  </si>
  <si>
    <t>MED</t>
  </si>
  <si>
    <t>MM-AH</t>
  </si>
  <si>
    <t>XMT</t>
  </si>
  <si>
    <t>SWD Gen 7-12 &amp; 7-12 Math</t>
  </si>
  <si>
    <t>Black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</si>
  <si>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</si>
  <si>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</si>
  <si>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</si>
  <si>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</si>
  <si>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</si>
  <si>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</si>
  <si>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XBI</t>
  </si>
  <si>
    <t>SWD Gen 7-12 &amp; 7-12 Biology</t>
  </si>
  <si>
    <t>FSC</t>
  </si>
  <si>
    <t>Forensic Science</t>
  </si>
  <si>
    <t>PHS</t>
  </si>
  <si>
    <t>Physics Education 7-12</t>
  </si>
  <si>
    <t>GLE</t>
  </si>
  <si>
    <t>Great Lakes Ecosystem Sci - MA</t>
  </si>
  <si>
    <t>CRJW</t>
  </si>
  <si>
    <t>Pre-Criminal Justice</t>
  </si>
  <si>
    <t>MULW</t>
  </si>
  <si>
    <t>Pre-Multidisciplinary General</t>
  </si>
  <si>
    <t>GRPRE-GR</t>
  </si>
  <si>
    <t>EXCW</t>
  </si>
  <si>
    <t>Pre-Spec Ed: Early Childhood</t>
  </si>
  <si>
    <t>CRSW</t>
  </si>
  <si>
    <t>Pre-Creative Studies</t>
  </si>
  <si>
    <t>SLPW</t>
  </si>
  <si>
    <t>Pre-Speech, Language Pathology</t>
  </si>
  <si>
    <t>PNMW</t>
  </si>
  <si>
    <t>Pre-Public and Nonprofit Mgt</t>
  </si>
  <si>
    <t>GRPRE-NS</t>
  </si>
  <si>
    <t>IDTW</t>
  </si>
  <si>
    <t>Pre-Industrial Technology</t>
  </si>
  <si>
    <t>INL</t>
  </si>
  <si>
    <t>International - UG to GR</t>
  </si>
  <si>
    <t>UG-3+2-INL</t>
  </si>
  <si>
    <t>ACMW</t>
  </si>
  <si>
    <t>Pre-Prof Applied &amp; Comp Math</t>
  </si>
  <si>
    <t>English Total</t>
  </si>
  <si>
    <t>Adult Education Total</t>
  </si>
  <si>
    <t>Career &amp; Technical Ed Total</t>
  </si>
  <si>
    <t>Elementary Education &amp; Reading Total</t>
  </si>
  <si>
    <t>Exceptional Education Total</t>
  </si>
  <si>
    <t>Graduate School Total</t>
  </si>
  <si>
    <t>Great Lakes Center Total</t>
  </si>
  <si>
    <t>Mathematics Total</t>
  </si>
  <si>
    <t>Earth Sciences and Science Edu Total</t>
  </si>
  <si>
    <t>History and Social Studies Edu Total</t>
  </si>
  <si>
    <t>Political Science Total</t>
  </si>
  <si>
    <t>Computer Information Systems Total</t>
  </si>
  <si>
    <t>Criminal Justice Total</t>
  </si>
  <si>
    <t>Engineering Technology Total</t>
  </si>
  <si>
    <t>Int. Ctr for Studies in Creat Total</t>
  </si>
  <si>
    <t>Speech Language Pathology Total</t>
  </si>
  <si>
    <t>School of Arts and Humanities</t>
  </si>
  <si>
    <t>School of Education</t>
  </si>
  <si>
    <t>School of The Professions</t>
  </si>
  <si>
    <t>School of Natural and Social Sciences</t>
  </si>
  <si>
    <t>All Graduate School Totals</t>
  </si>
  <si>
    <t>School of Natural and Social Sciences Totals</t>
  </si>
  <si>
    <t>School of Education Totals</t>
  </si>
  <si>
    <t>Major Description</t>
  </si>
  <si>
    <t>School of Arts and Humanities Totals</t>
  </si>
  <si>
    <t>Amer. Ind.</t>
  </si>
  <si>
    <t>Hispanic</t>
  </si>
  <si>
    <t>Hawaiian</t>
  </si>
  <si>
    <t>Inter.</t>
  </si>
  <si>
    <t>MultiRacial</t>
  </si>
  <si>
    <t>Undiscl</t>
  </si>
  <si>
    <t>Graduate School Totals</t>
  </si>
  <si>
    <t>Totals</t>
  </si>
  <si>
    <t>Graduate Enrollment by School, Department and Programs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</si>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</sst>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NumberFormat="1" applyFont="1"/>
    <xf numFmtId="0" fontId="1" fillId="0" borderId="1" xfId="0" pivotButton="1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2" borderId="0" xfId="1" applyFont="1" applyFill="1" applyAlignment="1" applyProtection="1">
      <alignment horizontal="center"/>
    </xf>
    <xf numFmtId="0" fontId="0" fillId="0" borderId="0" xfId="0" applyAlignment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tabSelected="1" zoomScale="90" zoomScaleNormal="90" workbookViewId="0">
      <selection activeCell="G135" sqref="G135"/>
    </sheetView>
  </sheetViews>
  <sheetFormatPr defaultRowHeight="15" x14ac:dyDescent="0.25"/>
  <cols>
    <col min="1" max="1" width="28.85546875" customWidth="1"/>
    <col min="2" max="2" width="7.140625" bestFit="1" customWidth="1"/>
    <col min="3" max="3" width="13.85546875" bestFit="1" customWidth="1"/>
    <col min="4" max="4" width="31" bestFit="1" customWidth="1"/>
    <col min="5" max="14" width="10.42578125" customWidth="1"/>
  </cols>
  <sheetData>
    <row r="1" spans="1:14" ht="18.75" x14ac:dyDescent="0.3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.75" x14ac:dyDescent="0.3">
      <c r="A2" s="6" t="s">
        <v>210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4" ht="15.75" thickBot="1" x14ac:dyDescent="0.3">
      <c r="A4" s="4" t="s">
        <v>0</v>
      </c>
      <c r="B4" s="4" t="s">
        <v>1</v>
      </c>
      <c r="C4" s="4" t="s">
        <v>2</v>
      </c>
      <c r="D4" s="4" t="s">
        <v>200</v>
      </c>
      <c r="E4" s="5" t="s">
        <v>202</v>
      </c>
      <c r="F4" s="5" t="s">
        <v>61</v>
      </c>
      <c r="G4" s="5" t="s">
        <v>141</v>
      </c>
      <c r="H4" s="5" t="s">
        <v>204</v>
      </c>
      <c r="I4" s="5" t="s">
        <v>203</v>
      </c>
      <c r="J4" s="5" t="s">
        <v>205</v>
      </c>
      <c r="K4" s="5" t="s">
        <v>206</v>
      </c>
      <c r="L4" s="5" t="s">
        <v>207</v>
      </c>
      <c r="M4" s="5" t="s">
        <v>4</v>
      </c>
      <c r="N4" s="5" t="s">
        <v>209</v>
      </c>
    </row>
    <row r="5" spans="1:14" ht="15.75" thickTop="1" x14ac:dyDescent="0.25">
      <c r="A5" s="2" t="s">
        <v>193</v>
      </c>
    </row>
    <row r="6" spans="1:14" x14ac:dyDescent="0.25">
      <c r="A6" t="s">
        <v>10</v>
      </c>
      <c r="B6" t="s">
        <v>9</v>
      </c>
      <c r="C6" t="s">
        <v>11</v>
      </c>
      <c r="D6" t="s">
        <v>10</v>
      </c>
      <c r="E6" s="1">
        <v>1</v>
      </c>
      <c r="F6" s="1">
        <v>1</v>
      </c>
      <c r="G6" s="1"/>
      <c r="H6" s="1"/>
      <c r="I6" s="1">
        <v>1</v>
      </c>
      <c r="J6" s="1">
        <v>1</v>
      </c>
      <c r="K6" s="1">
        <v>2</v>
      </c>
      <c r="L6" s="1">
        <v>1</v>
      </c>
      <c r="M6" s="1">
        <v>23</v>
      </c>
      <c r="N6" s="1">
        <v>30</v>
      </c>
    </row>
    <row r="7" spans="1:14" x14ac:dyDescent="0.25"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t="s">
        <v>82</v>
      </c>
      <c r="B8" t="s">
        <v>81</v>
      </c>
      <c r="C8" t="s">
        <v>56</v>
      </c>
      <c r="D8" t="s">
        <v>83</v>
      </c>
      <c r="E8" s="1"/>
      <c r="F8" s="1"/>
      <c r="G8" s="1"/>
      <c r="H8" s="1"/>
      <c r="I8" s="1"/>
      <c r="J8" s="1"/>
      <c r="K8" s="1">
        <v>1</v>
      </c>
      <c r="L8" s="1"/>
      <c r="M8" s="1">
        <v>11</v>
      </c>
      <c r="N8" s="1">
        <v>12</v>
      </c>
    </row>
    <row r="9" spans="1:14" x14ac:dyDescent="0.25"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t="s">
        <v>13</v>
      </c>
      <c r="B10" t="s">
        <v>12</v>
      </c>
      <c r="C10" t="s">
        <v>11</v>
      </c>
      <c r="D10" t="s">
        <v>13</v>
      </c>
      <c r="E10" s="1"/>
      <c r="F10" s="1"/>
      <c r="G10" s="1">
        <v>1</v>
      </c>
      <c r="H10" s="1"/>
      <c r="I10" s="1"/>
      <c r="J10" s="1"/>
      <c r="K10" s="1"/>
      <c r="L10" s="1"/>
      <c r="M10" s="1">
        <v>16</v>
      </c>
      <c r="N10" s="1">
        <v>17</v>
      </c>
    </row>
    <row r="11" spans="1:14" x14ac:dyDescent="0.25">
      <c r="B11" t="s">
        <v>52</v>
      </c>
      <c r="C11" t="s">
        <v>56</v>
      </c>
      <c r="D11" t="s">
        <v>53</v>
      </c>
      <c r="E11" s="1"/>
      <c r="F11" s="1"/>
      <c r="G11" s="1"/>
      <c r="H11" s="1"/>
      <c r="I11" s="1"/>
      <c r="J11" s="1"/>
      <c r="K11" s="1"/>
      <c r="L11" s="1"/>
      <c r="M11" s="1">
        <v>15</v>
      </c>
      <c r="N11" s="1">
        <v>15</v>
      </c>
    </row>
    <row r="12" spans="1:14" x14ac:dyDescent="0.25">
      <c r="A12" t="s">
        <v>177</v>
      </c>
      <c r="E12" s="1">
        <f t="shared" ref="E12:M12" si="0">SUM(E10:E11)</f>
        <v>0</v>
      </c>
      <c r="F12" s="1">
        <f t="shared" si="0"/>
        <v>0</v>
      </c>
      <c r="G12" s="1">
        <f t="shared" si="0"/>
        <v>1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31</v>
      </c>
      <c r="N12" s="1">
        <f>SUM(N10:N11)</f>
        <v>32</v>
      </c>
    </row>
    <row r="13" spans="1:14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t="s">
        <v>134</v>
      </c>
      <c r="B14" t="s">
        <v>137</v>
      </c>
      <c r="C14" t="s">
        <v>138</v>
      </c>
      <c r="D14" t="s">
        <v>135</v>
      </c>
      <c r="E14" s="1"/>
      <c r="F14" s="1"/>
      <c r="G14" s="1"/>
      <c r="H14" s="1"/>
      <c r="I14" s="1"/>
      <c r="J14" s="1"/>
      <c r="K14" s="1"/>
      <c r="L14" s="1"/>
      <c r="M14" s="1">
        <v>14</v>
      </c>
      <c r="N14" s="1">
        <v>14</v>
      </c>
    </row>
    <row r="15" spans="1:14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x14ac:dyDescent="0.25">
      <c r="A16" s="2" t="s">
        <v>201</v>
      </c>
      <c r="E16" s="3">
        <f t="shared" ref="E16:M16" si="1">SUM(E14,E12,E8,E6)</f>
        <v>1</v>
      </c>
      <c r="F16" s="3">
        <f t="shared" si="1"/>
        <v>1</v>
      </c>
      <c r="G16" s="3">
        <f t="shared" si="1"/>
        <v>1</v>
      </c>
      <c r="H16" s="3">
        <f t="shared" si="1"/>
        <v>0</v>
      </c>
      <c r="I16" s="3">
        <f t="shared" si="1"/>
        <v>1</v>
      </c>
      <c r="J16" s="3">
        <f t="shared" si="1"/>
        <v>1</v>
      </c>
      <c r="K16" s="3">
        <f t="shared" si="1"/>
        <v>3</v>
      </c>
      <c r="L16" s="3">
        <f t="shared" si="1"/>
        <v>1</v>
      </c>
      <c r="M16" s="3">
        <f t="shared" si="1"/>
        <v>79</v>
      </c>
      <c r="N16" s="3">
        <f>SUM(N14,N12,N8,N6)</f>
        <v>88</v>
      </c>
    </row>
    <row r="17" spans="1:14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194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t="s">
        <v>27</v>
      </c>
      <c r="B19" t="s">
        <v>26</v>
      </c>
      <c r="C19" t="s">
        <v>86</v>
      </c>
      <c r="D19" t="s">
        <v>27</v>
      </c>
      <c r="E19" s="1"/>
      <c r="F19" s="1"/>
      <c r="G19" s="1">
        <v>1</v>
      </c>
      <c r="H19" s="1"/>
      <c r="I19" s="1"/>
      <c r="J19" s="1"/>
      <c r="K19" s="1"/>
      <c r="L19" s="1"/>
      <c r="M19" s="1">
        <v>2</v>
      </c>
      <c r="N19" s="1">
        <v>3</v>
      </c>
    </row>
    <row r="20" spans="1:14" x14ac:dyDescent="0.25">
      <c r="C20" t="s">
        <v>28</v>
      </c>
      <c r="D20" t="s">
        <v>27</v>
      </c>
      <c r="E20" s="1"/>
      <c r="F20" s="1">
        <v>2</v>
      </c>
      <c r="G20" s="1">
        <v>17</v>
      </c>
      <c r="H20" s="1"/>
      <c r="I20" s="1">
        <v>2</v>
      </c>
      <c r="J20" s="1"/>
      <c r="K20" s="1"/>
      <c r="L20" s="1"/>
      <c r="M20" s="1">
        <v>29</v>
      </c>
      <c r="N20" s="1">
        <v>50</v>
      </c>
    </row>
    <row r="21" spans="1:14" x14ac:dyDescent="0.25">
      <c r="B21" t="s">
        <v>84</v>
      </c>
      <c r="C21" t="s">
        <v>86</v>
      </c>
      <c r="D21" t="s">
        <v>85</v>
      </c>
      <c r="E21" s="1"/>
      <c r="F21" s="1"/>
      <c r="G21" s="1">
        <v>3</v>
      </c>
      <c r="H21" s="1"/>
      <c r="I21" s="1"/>
      <c r="J21" s="1"/>
      <c r="K21" s="1"/>
      <c r="L21" s="1"/>
      <c r="M21" s="1">
        <v>2</v>
      </c>
      <c r="N21" s="1">
        <v>5</v>
      </c>
    </row>
    <row r="22" spans="1:14" x14ac:dyDescent="0.25">
      <c r="A22" t="s">
        <v>178</v>
      </c>
      <c r="E22" s="1">
        <f t="shared" ref="E22:M22" si="2">SUM(E19:E21)</f>
        <v>0</v>
      </c>
      <c r="F22" s="1">
        <f t="shared" si="2"/>
        <v>2</v>
      </c>
      <c r="G22" s="1">
        <f t="shared" si="2"/>
        <v>21</v>
      </c>
      <c r="H22" s="1">
        <f t="shared" si="2"/>
        <v>0</v>
      </c>
      <c r="I22" s="1">
        <f t="shared" si="2"/>
        <v>2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1">
        <f t="shared" si="2"/>
        <v>33</v>
      </c>
      <c r="N22" s="1">
        <f>SUM(N19:N21)</f>
        <v>58</v>
      </c>
    </row>
    <row r="23" spans="1:14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t="s">
        <v>58</v>
      </c>
      <c r="B24" t="s">
        <v>113</v>
      </c>
      <c r="C24" t="s">
        <v>32</v>
      </c>
      <c r="D24" t="s">
        <v>114</v>
      </c>
      <c r="E24" s="1"/>
      <c r="F24" s="1"/>
      <c r="G24" s="1"/>
      <c r="H24" s="1"/>
      <c r="I24" s="1"/>
      <c r="J24" s="1"/>
      <c r="K24" s="1"/>
      <c r="L24" s="1"/>
      <c r="M24" s="1">
        <v>1</v>
      </c>
      <c r="N24" s="1">
        <v>1</v>
      </c>
    </row>
    <row r="25" spans="1:14" x14ac:dyDescent="0.25">
      <c r="B25" t="s">
        <v>57</v>
      </c>
      <c r="C25" t="s">
        <v>32</v>
      </c>
      <c r="D25" t="s">
        <v>106</v>
      </c>
      <c r="E25" s="1"/>
      <c r="F25" s="1"/>
      <c r="G25" s="1">
        <v>1</v>
      </c>
      <c r="H25" s="1"/>
      <c r="I25" s="1"/>
      <c r="J25" s="1"/>
      <c r="K25" s="1"/>
      <c r="L25" s="1"/>
      <c r="M25" s="1">
        <v>18</v>
      </c>
      <c r="N25" s="1">
        <v>19</v>
      </c>
    </row>
    <row r="26" spans="1:14" x14ac:dyDescent="0.25">
      <c r="A26" t="s">
        <v>179</v>
      </c>
      <c r="E26" s="1">
        <f t="shared" ref="E26:M26" si="3">SUM(E24:E25)</f>
        <v>0</v>
      </c>
      <c r="F26" s="1">
        <f t="shared" si="3"/>
        <v>0</v>
      </c>
      <c r="G26" s="1">
        <f t="shared" si="3"/>
        <v>1</v>
      </c>
      <c r="H26" s="1">
        <f t="shared" si="3"/>
        <v>0</v>
      </c>
      <c r="I26" s="1">
        <f t="shared" si="3"/>
        <v>0</v>
      </c>
      <c r="J26" s="1">
        <f t="shared" si="3"/>
        <v>0</v>
      </c>
      <c r="K26" s="1">
        <f t="shared" si="3"/>
        <v>0</v>
      </c>
      <c r="L26" s="1">
        <f t="shared" si="3"/>
        <v>0</v>
      </c>
      <c r="M26" s="1">
        <f t="shared" si="3"/>
        <v>19</v>
      </c>
      <c r="N26" s="1">
        <f>SUM(N24:N25)</f>
        <v>20</v>
      </c>
    </row>
    <row r="27" spans="1:14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t="s">
        <v>29</v>
      </c>
      <c r="B28" t="s">
        <v>59</v>
      </c>
      <c r="C28" t="s">
        <v>32</v>
      </c>
      <c r="D28" t="s">
        <v>60</v>
      </c>
      <c r="E28" s="1"/>
      <c r="F28" s="1">
        <v>2</v>
      </c>
      <c r="G28" s="1"/>
      <c r="H28" s="1"/>
      <c r="I28" s="1"/>
      <c r="J28" s="1"/>
      <c r="K28" s="1"/>
      <c r="L28" s="1"/>
      <c r="M28" s="1">
        <v>14</v>
      </c>
      <c r="N28" s="1">
        <v>16</v>
      </c>
    </row>
    <row r="29" spans="1:14" x14ac:dyDescent="0.25">
      <c r="B29" t="s">
        <v>36</v>
      </c>
      <c r="C29" t="s">
        <v>32</v>
      </c>
      <c r="D29" t="s">
        <v>37</v>
      </c>
      <c r="E29" s="1">
        <v>1</v>
      </c>
      <c r="F29" s="1">
        <v>2</v>
      </c>
      <c r="G29" s="1">
        <v>1</v>
      </c>
      <c r="H29" s="1"/>
      <c r="I29" s="1"/>
      <c r="J29" s="1"/>
      <c r="K29" s="1">
        <v>1</v>
      </c>
      <c r="L29" s="1"/>
      <c r="M29" s="1">
        <v>40</v>
      </c>
      <c r="N29" s="1">
        <v>45</v>
      </c>
    </row>
    <row r="30" spans="1:14" x14ac:dyDescent="0.25">
      <c r="B30" t="s">
        <v>115</v>
      </c>
      <c r="C30" t="s">
        <v>117</v>
      </c>
      <c r="D30" t="s">
        <v>116</v>
      </c>
      <c r="E30" s="1"/>
      <c r="F30" s="1"/>
      <c r="G30" s="1"/>
      <c r="H30" s="1"/>
      <c r="I30" s="1"/>
      <c r="J30" s="1"/>
      <c r="K30" s="1"/>
      <c r="L30" s="1"/>
      <c r="M30" s="1">
        <v>1</v>
      </c>
      <c r="N30" s="1">
        <v>1</v>
      </c>
    </row>
    <row r="31" spans="1:14" x14ac:dyDescent="0.25">
      <c r="B31" t="s">
        <v>87</v>
      </c>
      <c r="C31" t="s">
        <v>35</v>
      </c>
      <c r="D31" t="s">
        <v>88</v>
      </c>
      <c r="E31" s="1"/>
      <c r="F31" s="1"/>
      <c r="G31" s="1">
        <v>3</v>
      </c>
      <c r="H31" s="1"/>
      <c r="I31" s="1"/>
      <c r="J31" s="1"/>
      <c r="K31" s="1"/>
      <c r="L31" s="1"/>
      <c r="M31" s="1">
        <v>15</v>
      </c>
      <c r="N31" s="1">
        <v>18</v>
      </c>
    </row>
    <row r="32" spans="1:14" x14ac:dyDescent="0.25">
      <c r="B32" t="s">
        <v>33</v>
      </c>
      <c r="C32" t="s">
        <v>35</v>
      </c>
      <c r="D32" t="s">
        <v>34</v>
      </c>
      <c r="E32" s="1"/>
      <c r="F32" s="1"/>
      <c r="G32" s="1"/>
      <c r="H32" s="1"/>
      <c r="I32" s="1">
        <v>1</v>
      </c>
      <c r="J32" s="1"/>
      <c r="K32" s="1"/>
      <c r="L32" s="1"/>
      <c r="M32" s="1">
        <v>4</v>
      </c>
      <c r="N32" s="1">
        <v>5</v>
      </c>
    </row>
    <row r="33" spans="1:14" x14ac:dyDescent="0.25">
      <c r="B33" t="s">
        <v>30</v>
      </c>
      <c r="C33" t="s">
        <v>32</v>
      </c>
      <c r="D33" t="s">
        <v>31</v>
      </c>
      <c r="E33" s="1">
        <v>1</v>
      </c>
      <c r="F33" s="1"/>
      <c r="G33" s="1">
        <v>1</v>
      </c>
      <c r="H33" s="1"/>
      <c r="I33" s="1"/>
      <c r="J33" s="1"/>
      <c r="K33" s="1"/>
      <c r="L33" s="1"/>
      <c r="M33" s="1">
        <v>33</v>
      </c>
      <c r="N33" s="1">
        <v>35</v>
      </c>
    </row>
    <row r="34" spans="1:14" x14ac:dyDescent="0.25">
      <c r="A34" t="s">
        <v>180</v>
      </c>
      <c r="E34" s="1">
        <f t="shared" ref="E34:M34" si="4">SUM(E28:E33)</f>
        <v>2</v>
      </c>
      <c r="F34" s="1">
        <f t="shared" si="4"/>
        <v>4</v>
      </c>
      <c r="G34" s="1">
        <f t="shared" si="4"/>
        <v>5</v>
      </c>
      <c r="H34" s="1">
        <f t="shared" si="4"/>
        <v>0</v>
      </c>
      <c r="I34" s="1">
        <f t="shared" si="4"/>
        <v>1</v>
      </c>
      <c r="J34" s="1">
        <f t="shared" si="4"/>
        <v>0</v>
      </c>
      <c r="K34" s="1">
        <f t="shared" si="4"/>
        <v>1</v>
      </c>
      <c r="L34" s="1">
        <f t="shared" si="4"/>
        <v>0</v>
      </c>
      <c r="M34" s="1">
        <f t="shared" si="4"/>
        <v>107</v>
      </c>
      <c r="N34" s="1">
        <f>SUM(N28:N33)</f>
        <v>120</v>
      </c>
    </row>
    <row r="35" spans="1:14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t="s">
        <v>38</v>
      </c>
      <c r="B36" t="s">
        <v>43</v>
      </c>
      <c r="C36" t="s">
        <v>32</v>
      </c>
      <c r="D36" t="s">
        <v>44</v>
      </c>
      <c r="E36" s="1"/>
      <c r="F36" s="1"/>
      <c r="G36" s="1">
        <v>1</v>
      </c>
      <c r="H36" s="1"/>
      <c r="I36" s="1"/>
      <c r="J36" s="1"/>
      <c r="K36" s="1">
        <v>1</v>
      </c>
      <c r="L36" s="1"/>
      <c r="M36" s="1">
        <v>22</v>
      </c>
      <c r="N36" s="1">
        <v>24</v>
      </c>
    </row>
    <row r="37" spans="1:14" x14ac:dyDescent="0.25">
      <c r="B37" t="s">
        <v>161</v>
      </c>
      <c r="C37" t="s">
        <v>117</v>
      </c>
      <c r="D37" t="s">
        <v>162</v>
      </c>
      <c r="E37" s="1"/>
      <c r="F37" s="1"/>
      <c r="G37" s="1">
        <v>1</v>
      </c>
      <c r="H37" s="1"/>
      <c r="I37" s="1"/>
      <c r="J37" s="1"/>
      <c r="K37" s="1"/>
      <c r="L37" s="1"/>
      <c r="M37" s="1">
        <v>1</v>
      </c>
      <c r="N37" s="1">
        <v>2</v>
      </c>
    </row>
    <row r="38" spans="1:14" x14ac:dyDescent="0.25">
      <c r="B38" t="s">
        <v>39</v>
      </c>
      <c r="C38" t="s">
        <v>32</v>
      </c>
      <c r="D38" t="s">
        <v>40</v>
      </c>
      <c r="E38" s="1"/>
      <c r="F38" s="1"/>
      <c r="G38" s="1">
        <v>3</v>
      </c>
      <c r="H38" s="1"/>
      <c r="I38" s="1">
        <v>2</v>
      </c>
      <c r="J38" s="1"/>
      <c r="K38" s="1"/>
      <c r="L38" s="1"/>
      <c r="M38" s="1">
        <v>29</v>
      </c>
      <c r="N38" s="1">
        <v>34</v>
      </c>
    </row>
    <row r="39" spans="1:14" x14ac:dyDescent="0.25">
      <c r="B39" t="s">
        <v>148</v>
      </c>
      <c r="C39" t="s">
        <v>32</v>
      </c>
      <c r="D39" t="s">
        <v>149</v>
      </c>
      <c r="E39" s="1"/>
      <c r="F39" s="1"/>
      <c r="G39" s="1"/>
      <c r="H39" s="1"/>
      <c r="I39" s="1"/>
      <c r="J39" s="1"/>
      <c r="K39" s="1"/>
      <c r="L39" s="1"/>
      <c r="M39" s="1">
        <v>1</v>
      </c>
      <c r="N39" s="1">
        <v>1</v>
      </c>
    </row>
    <row r="40" spans="1:14" x14ac:dyDescent="0.25">
      <c r="B40" t="s">
        <v>72</v>
      </c>
      <c r="C40" t="s">
        <v>32</v>
      </c>
      <c r="D40" t="s">
        <v>73</v>
      </c>
      <c r="E40" s="1"/>
      <c r="F40" s="1"/>
      <c r="G40" s="1">
        <v>3</v>
      </c>
      <c r="H40" s="1"/>
      <c r="I40" s="1"/>
      <c r="J40" s="1"/>
      <c r="K40" s="1"/>
      <c r="L40" s="1"/>
      <c r="M40" s="1">
        <v>76</v>
      </c>
      <c r="N40" s="1">
        <v>79</v>
      </c>
    </row>
    <row r="41" spans="1:14" x14ac:dyDescent="0.25">
      <c r="B41" t="s">
        <v>128</v>
      </c>
      <c r="C41" t="s">
        <v>117</v>
      </c>
      <c r="D41" t="s">
        <v>129</v>
      </c>
      <c r="E41" s="1"/>
      <c r="F41" s="1"/>
      <c r="G41" s="1">
        <v>1</v>
      </c>
      <c r="H41" s="1"/>
      <c r="I41" s="1">
        <v>1</v>
      </c>
      <c r="J41" s="1">
        <v>1</v>
      </c>
      <c r="K41" s="1"/>
      <c r="L41" s="1"/>
      <c r="M41" s="1">
        <v>3</v>
      </c>
      <c r="N41" s="1">
        <v>6</v>
      </c>
    </row>
    <row r="42" spans="1:14" x14ac:dyDescent="0.25">
      <c r="B42" t="s">
        <v>144</v>
      </c>
      <c r="C42" t="s">
        <v>32</v>
      </c>
      <c r="D42" t="s">
        <v>145</v>
      </c>
      <c r="E42" s="1">
        <v>1</v>
      </c>
      <c r="F42" s="1"/>
      <c r="G42" s="1"/>
      <c r="H42" s="1"/>
      <c r="I42" s="1"/>
      <c r="J42" s="1"/>
      <c r="K42" s="1"/>
      <c r="L42" s="1"/>
      <c r="M42" s="1">
        <v>5</v>
      </c>
      <c r="N42" s="1">
        <v>6</v>
      </c>
    </row>
    <row r="43" spans="1:14" x14ac:dyDescent="0.25">
      <c r="B43" t="s">
        <v>130</v>
      </c>
      <c r="C43" t="s">
        <v>32</v>
      </c>
      <c r="D43" t="s">
        <v>131</v>
      </c>
      <c r="E43" s="1"/>
      <c r="F43" s="1"/>
      <c r="G43" s="1"/>
      <c r="H43" s="1"/>
      <c r="I43" s="1"/>
      <c r="J43" s="1"/>
      <c r="K43" s="1"/>
      <c r="L43" s="1"/>
      <c r="M43" s="1">
        <v>2</v>
      </c>
      <c r="N43" s="1">
        <v>2</v>
      </c>
    </row>
    <row r="44" spans="1:14" x14ac:dyDescent="0.25">
      <c r="B44" t="s">
        <v>139</v>
      </c>
      <c r="C44" t="s">
        <v>32</v>
      </c>
      <c r="D44" t="s">
        <v>140</v>
      </c>
      <c r="E44" s="1"/>
      <c r="F44" s="1"/>
      <c r="G44" s="1">
        <v>1</v>
      </c>
      <c r="H44" s="1"/>
      <c r="I44" s="1"/>
      <c r="J44" s="1"/>
      <c r="K44" s="1"/>
      <c r="L44" s="1"/>
      <c r="M44" s="1">
        <v>2</v>
      </c>
      <c r="N44" s="1">
        <v>3</v>
      </c>
    </row>
    <row r="45" spans="1:14" x14ac:dyDescent="0.25">
      <c r="B45" t="s">
        <v>69</v>
      </c>
      <c r="C45" t="s">
        <v>32</v>
      </c>
      <c r="D45" t="s">
        <v>70</v>
      </c>
      <c r="E45" s="1"/>
      <c r="F45" s="1"/>
      <c r="G45" s="1"/>
      <c r="H45" s="1"/>
      <c r="I45" s="1"/>
      <c r="J45" s="1"/>
      <c r="K45" s="1"/>
      <c r="L45" s="1"/>
      <c r="M45" s="1">
        <v>7</v>
      </c>
      <c r="N45" s="1">
        <v>7</v>
      </c>
    </row>
    <row r="46" spans="1:14" x14ac:dyDescent="0.25">
      <c r="A46" t="s">
        <v>181</v>
      </c>
      <c r="E46" s="1">
        <f t="shared" ref="E46:M46" si="5">SUM(E36:E45)</f>
        <v>1</v>
      </c>
      <c r="F46" s="1">
        <f t="shared" si="5"/>
        <v>0</v>
      </c>
      <c r="G46" s="1">
        <f t="shared" si="5"/>
        <v>10</v>
      </c>
      <c r="H46" s="1">
        <f t="shared" si="5"/>
        <v>0</v>
      </c>
      <c r="I46" s="1">
        <f t="shared" si="5"/>
        <v>3</v>
      </c>
      <c r="J46" s="1">
        <f t="shared" si="5"/>
        <v>1</v>
      </c>
      <c r="K46" s="1">
        <f t="shared" si="5"/>
        <v>1</v>
      </c>
      <c r="L46" s="1">
        <f t="shared" si="5"/>
        <v>0</v>
      </c>
      <c r="M46" s="1">
        <f t="shared" si="5"/>
        <v>148</v>
      </c>
      <c r="N46" s="1">
        <f>SUM(N36:N45)</f>
        <v>164</v>
      </c>
    </row>
    <row r="47" spans="1:14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" customFormat="1" x14ac:dyDescent="0.25">
      <c r="A48" s="2" t="s">
        <v>199</v>
      </c>
      <c r="E48" s="3">
        <f t="shared" ref="E48:M48" si="6">SUM(E46,E34,E26,E22)</f>
        <v>3</v>
      </c>
      <c r="F48" s="3">
        <f t="shared" si="6"/>
        <v>6</v>
      </c>
      <c r="G48" s="3">
        <f t="shared" si="6"/>
        <v>37</v>
      </c>
      <c r="H48" s="3">
        <f t="shared" si="6"/>
        <v>0</v>
      </c>
      <c r="I48" s="3">
        <f t="shared" si="6"/>
        <v>6</v>
      </c>
      <c r="J48" s="3">
        <f t="shared" si="6"/>
        <v>1</v>
      </c>
      <c r="K48" s="3">
        <f t="shared" si="6"/>
        <v>2</v>
      </c>
      <c r="L48" s="3">
        <f t="shared" si="6"/>
        <v>0</v>
      </c>
      <c r="M48" s="3">
        <f t="shared" si="6"/>
        <v>307</v>
      </c>
      <c r="N48" s="3">
        <f>SUM(N46,N34,N26,N22)</f>
        <v>362</v>
      </c>
    </row>
    <row r="49" spans="1:14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" t="s">
        <v>196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t="s">
        <v>48</v>
      </c>
      <c r="B51" t="s">
        <v>47</v>
      </c>
      <c r="C51" t="s">
        <v>74</v>
      </c>
      <c r="D51" t="s">
        <v>48</v>
      </c>
      <c r="E51" s="1"/>
      <c r="F51" s="1">
        <v>1</v>
      </c>
      <c r="G51" s="1">
        <v>4</v>
      </c>
      <c r="H51" s="1"/>
      <c r="I51" s="1">
        <v>3</v>
      </c>
      <c r="J51" s="1">
        <v>6</v>
      </c>
      <c r="K51" s="1">
        <v>1</v>
      </c>
      <c r="L51" s="1"/>
      <c r="M51" s="1">
        <v>13</v>
      </c>
      <c r="N51" s="1">
        <v>28</v>
      </c>
    </row>
    <row r="52" spans="1:14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t="s">
        <v>71</v>
      </c>
      <c r="B53" t="s">
        <v>150</v>
      </c>
      <c r="C53" t="s">
        <v>125</v>
      </c>
      <c r="D53" t="s">
        <v>151</v>
      </c>
      <c r="E53" s="1"/>
      <c r="F53" s="1">
        <v>2</v>
      </c>
      <c r="G53" s="1"/>
      <c r="H53" s="1"/>
      <c r="I53" s="1"/>
      <c r="J53" s="1"/>
      <c r="K53" s="1"/>
      <c r="L53" s="1"/>
      <c r="M53" s="1">
        <v>7</v>
      </c>
      <c r="N53" s="1">
        <v>9</v>
      </c>
    </row>
    <row r="54" spans="1:14" x14ac:dyDescent="0.25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t="s">
        <v>62</v>
      </c>
      <c r="B55" t="s">
        <v>63</v>
      </c>
      <c r="C55" t="s">
        <v>68</v>
      </c>
      <c r="D55" t="s">
        <v>64</v>
      </c>
      <c r="E55" s="1"/>
      <c r="F55" s="1"/>
      <c r="G55" s="1"/>
      <c r="H55" s="1"/>
      <c r="I55" s="1"/>
      <c r="J55" s="1"/>
      <c r="K55" s="1"/>
      <c r="L55" s="1"/>
      <c r="M55" s="1">
        <v>1</v>
      </c>
      <c r="N55" s="1">
        <v>1</v>
      </c>
    </row>
    <row r="56" spans="1:14" x14ac:dyDescent="0.25">
      <c r="B56" t="s">
        <v>120</v>
      </c>
      <c r="C56" t="s">
        <v>68</v>
      </c>
      <c r="D56" t="s">
        <v>121</v>
      </c>
      <c r="E56" s="1"/>
      <c r="F56" s="1"/>
      <c r="G56" s="1"/>
      <c r="H56" s="1"/>
      <c r="I56" s="1"/>
      <c r="J56" s="1">
        <v>1</v>
      </c>
      <c r="K56" s="1">
        <v>1</v>
      </c>
      <c r="L56" s="1"/>
      <c r="M56" s="1">
        <v>8</v>
      </c>
      <c r="N56" s="1">
        <v>10</v>
      </c>
    </row>
    <row r="57" spans="1:14" x14ac:dyDescent="0.25">
      <c r="B57" t="s">
        <v>146</v>
      </c>
      <c r="C57" t="s">
        <v>68</v>
      </c>
      <c r="D57" t="s">
        <v>147</v>
      </c>
      <c r="E57" s="1"/>
      <c r="F57" s="1"/>
      <c r="G57" s="1"/>
      <c r="H57" s="1"/>
      <c r="I57" s="1"/>
      <c r="J57" s="1"/>
      <c r="K57" s="1"/>
      <c r="L57" s="1"/>
      <c r="M57" s="1">
        <v>3</v>
      </c>
      <c r="N57" s="1">
        <v>3</v>
      </c>
    </row>
    <row r="58" spans="1:14" x14ac:dyDescent="0.25">
      <c r="B58" t="s">
        <v>126</v>
      </c>
      <c r="C58" t="s">
        <v>68</v>
      </c>
      <c r="D58" t="s">
        <v>127</v>
      </c>
      <c r="E58" s="1"/>
      <c r="F58" s="1"/>
      <c r="G58" s="1"/>
      <c r="H58" s="1"/>
      <c r="I58" s="1"/>
      <c r="J58" s="1"/>
      <c r="K58" s="1"/>
      <c r="L58" s="1"/>
      <c r="M58" s="1">
        <v>10</v>
      </c>
      <c r="N58" s="1">
        <v>10</v>
      </c>
    </row>
    <row r="59" spans="1:14" x14ac:dyDescent="0.25">
      <c r="B59" t="s">
        <v>103</v>
      </c>
      <c r="C59" t="s">
        <v>68</v>
      </c>
      <c r="D59" t="s">
        <v>104</v>
      </c>
      <c r="E59" s="1"/>
      <c r="F59" s="1"/>
      <c r="G59" s="1"/>
      <c r="H59" s="1"/>
      <c r="I59" s="1"/>
      <c r="J59" s="1"/>
      <c r="K59" s="1"/>
      <c r="L59" s="1"/>
      <c r="M59" s="1">
        <v>1</v>
      </c>
      <c r="N59" s="1">
        <v>1</v>
      </c>
    </row>
    <row r="60" spans="1:14" x14ac:dyDescent="0.25">
      <c r="A60" t="s">
        <v>185</v>
      </c>
      <c r="E60" s="1">
        <f t="shared" ref="E60:M60" si="7">SUM(E55:E59)</f>
        <v>0</v>
      </c>
      <c r="F60" s="1">
        <f t="shared" si="7"/>
        <v>0</v>
      </c>
      <c r="G60" s="1">
        <f t="shared" si="7"/>
        <v>0</v>
      </c>
      <c r="H60" s="1">
        <f t="shared" si="7"/>
        <v>0</v>
      </c>
      <c r="I60" s="1">
        <f t="shared" si="7"/>
        <v>0</v>
      </c>
      <c r="J60" s="1">
        <f t="shared" si="7"/>
        <v>1</v>
      </c>
      <c r="K60" s="1">
        <f t="shared" si="7"/>
        <v>1</v>
      </c>
      <c r="L60" s="1">
        <f t="shared" si="7"/>
        <v>0</v>
      </c>
      <c r="M60" s="1">
        <f t="shared" si="7"/>
        <v>23</v>
      </c>
      <c r="N60" s="1">
        <f>SUM(N55:N59)</f>
        <v>25</v>
      </c>
    </row>
    <row r="61" spans="1:14" x14ac:dyDescent="0.25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t="s">
        <v>46</v>
      </c>
      <c r="B62" t="s">
        <v>111</v>
      </c>
      <c r="C62" t="s">
        <v>74</v>
      </c>
      <c r="D62" t="s">
        <v>112</v>
      </c>
      <c r="E62" s="1"/>
      <c r="F62" s="1"/>
      <c r="G62" s="1">
        <v>2</v>
      </c>
      <c r="H62" s="1"/>
      <c r="I62" s="1"/>
      <c r="J62" s="1">
        <v>4</v>
      </c>
      <c r="K62" s="1"/>
      <c r="L62" s="1"/>
      <c r="M62" s="1">
        <v>13</v>
      </c>
      <c r="N62" s="1">
        <v>19</v>
      </c>
    </row>
    <row r="63" spans="1:14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t="s">
        <v>122</v>
      </c>
      <c r="B64" t="s">
        <v>154</v>
      </c>
      <c r="C64" t="s">
        <v>74</v>
      </c>
      <c r="D64" t="s">
        <v>155</v>
      </c>
      <c r="E64" s="1"/>
      <c r="F64" s="1"/>
      <c r="G64" s="1"/>
      <c r="H64" s="1"/>
      <c r="I64" s="1"/>
      <c r="J64" s="1">
        <v>2</v>
      </c>
      <c r="K64" s="1">
        <v>1</v>
      </c>
      <c r="L64" s="1"/>
      <c r="M64" s="1">
        <v>6</v>
      </c>
      <c r="N64" s="1">
        <v>9</v>
      </c>
    </row>
    <row r="65" spans="1:14" x14ac:dyDescent="0.25">
      <c r="B65" t="s">
        <v>123</v>
      </c>
      <c r="C65" t="s">
        <v>125</v>
      </c>
      <c r="D65" t="s">
        <v>124</v>
      </c>
      <c r="E65" s="1"/>
      <c r="F65" s="1"/>
      <c r="G65" s="1"/>
      <c r="H65" s="1"/>
      <c r="I65" s="1"/>
      <c r="J65" s="1"/>
      <c r="K65" s="1"/>
      <c r="L65" s="1"/>
      <c r="M65" s="1">
        <v>7</v>
      </c>
      <c r="N65" s="1">
        <v>7</v>
      </c>
    </row>
    <row r="66" spans="1:14" x14ac:dyDescent="0.25">
      <c r="A66" t="s">
        <v>183</v>
      </c>
      <c r="E66" s="1">
        <f t="shared" ref="E66:M66" si="8">SUM(E64:E65)</f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2</v>
      </c>
      <c r="K66" s="1">
        <f t="shared" si="8"/>
        <v>1</v>
      </c>
      <c r="L66" s="1">
        <f t="shared" si="8"/>
        <v>0</v>
      </c>
      <c r="M66" s="1">
        <f t="shared" si="8"/>
        <v>13</v>
      </c>
      <c r="N66" s="1">
        <f>SUM(N64:N65)</f>
        <v>16</v>
      </c>
    </row>
    <row r="67" spans="1:14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t="s">
        <v>93</v>
      </c>
      <c r="B68" t="s">
        <v>92</v>
      </c>
      <c r="C68" t="s">
        <v>74</v>
      </c>
      <c r="D68" t="s">
        <v>105</v>
      </c>
      <c r="E68" s="1"/>
      <c r="F68" s="1"/>
      <c r="G68" s="1"/>
      <c r="H68" s="1"/>
      <c r="I68" s="1">
        <v>1</v>
      </c>
      <c r="J68" s="1"/>
      <c r="K68" s="1"/>
      <c r="L68" s="1"/>
      <c r="M68" s="1">
        <v>15</v>
      </c>
      <c r="N68" s="1">
        <v>16</v>
      </c>
    </row>
    <row r="69" spans="1:14" x14ac:dyDescent="0.25">
      <c r="B69" t="s">
        <v>94</v>
      </c>
      <c r="C69" t="s">
        <v>80</v>
      </c>
      <c r="D69" t="s">
        <v>95</v>
      </c>
      <c r="E69" s="1"/>
      <c r="F69" s="1"/>
      <c r="G69" s="1"/>
      <c r="H69" s="1"/>
      <c r="I69" s="1"/>
      <c r="J69" s="1"/>
      <c r="K69" s="1"/>
      <c r="L69" s="1"/>
      <c r="M69" s="1">
        <v>1</v>
      </c>
      <c r="N69" s="1">
        <v>1</v>
      </c>
    </row>
    <row r="70" spans="1:14" x14ac:dyDescent="0.25">
      <c r="C70" t="s">
        <v>74</v>
      </c>
      <c r="D70" t="s">
        <v>95</v>
      </c>
      <c r="E70" s="1"/>
      <c r="F70" s="1"/>
      <c r="G70" s="1">
        <v>1</v>
      </c>
      <c r="H70" s="1"/>
      <c r="I70" s="1">
        <v>3</v>
      </c>
      <c r="J70" s="1"/>
      <c r="K70" s="1">
        <v>1</v>
      </c>
      <c r="L70" s="1"/>
      <c r="M70" s="1">
        <v>20</v>
      </c>
      <c r="N70" s="1">
        <v>25</v>
      </c>
    </row>
    <row r="71" spans="1:14" x14ac:dyDescent="0.25">
      <c r="B71" t="s">
        <v>132</v>
      </c>
      <c r="C71" t="s">
        <v>68</v>
      </c>
      <c r="D71" t="s">
        <v>133</v>
      </c>
      <c r="E71" s="1"/>
      <c r="F71" s="1"/>
      <c r="G71" s="1"/>
      <c r="H71" s="1"/>
      <c r="I71" s="1"/>
      <c r="J71" s="1"/>
      <c r="K71" s="1"/>
      <c r="L71" s="1"/>
      <c r="M71" s="1">
        <v>3</v>
      </c>
      <c r="N71" s="1">
        <v>3</v>
      </c>
    </row>
    <row r="72" spans="1:14" x14ac:dyDescent="0.25">
      <c r="A72" t="s">
        <v>186</v>
      </c>
      <c r="E72" s="1">
        <f t="shared" ref="E72:M72" si="9">SUM(E68:E71)</f>
        <v>0</v>
      </c>
      <c r="F72" s="1">
        <f t="shared" si="9"/>
        <v>0</v>
      </c>
      <c r="G72" s="1">
        <f t="shared" si="9"/>
        <v>1</v>
      </c>
      <c r="H72" s="1">
        <f t="shared" si="9"/>
        <v>0</v>
      </c>
      <c r="I72" s="1">
        <f t="shared" si="9"/>
        <v>4</v>
      </c>
      <c r="J72" s="1">
        <f t="shared" si="9"/>
        <v>0</v>
      </c>
      <c r="K72" s="1">
        <f t="shared" si="9"/>
        <v>1</v>
      </c>
      <c r="L72" s="1">
        <f t="shared" si="9"/>
        <v>0</v>
      </c>
      <c r="M72" s="1">
        <f t="shared" si="9"/>
        <v>39</v>
      </c>
      <c r="N72" s="1">
        <f>SUM(N68:N71)</f>
        <v>45</v>
      </c>
    </row>
    <row r="73" spans="1:14" x14ac:dyDescent="0.25"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t="s">
        <v>65</v>
      </c>
      <c r="B74" t="s">
        <v>142</v>
      </c>
      <c r="C74" t="s">
        <v>125</v>
      </c>
      <c r="D74" t="s">
        <v>143</v>
      </c>
      <c r="E74" s="1"/>
      <c r="F74" s="1">
        <v>1</v>
      </c>
      <c r="G74" s="1"/>
      <c r="H74" s="1"/>
      <c r="I74" s="1">
        <v>1</v>
      </c>
      <c r="J74" s="1">
        <v>4</v>
      </c>
      <c r="K74" s="1"/>
      <c r="L74" s="1"/>
      <c r="M74" s="1">
        <v>13</v>
      </c>
      <c r="N74" s="1">
        <v>19</v>
      </c>
    </row>
    <row r="75" spans="1:14" x14ac:dyDescent="0.25">
      <c r="B75" t="s">
        <v>175</v>
      </c>
      <c r="C75" t="s">
        <v>169</v>
      </c>
      <c r="D75" t="s">
        <v>176</v>
      </c>
      <c r="E75" s="1"/>
      <c r="F75" s="1"/>
      <c r="G75" s="1"/>
      <c r="H75" s="1"/>
      <c r="I75" s="1"/>
      <c r="J75" s="1">
        <v>1</v>
      </c>
      <c r="K75" s="1"/>
      <c r="L75" s="1"/>
      <c r="M75" s="1"/>
      <c r="N75" s="1">
        <v>1</v>
      </c>
    </row>
    <row r="76" spans="1:14" x14ac:dyDescent="0.25">
      <c r="B76" t="s">
        <v>66</v>
      </c>
      <c r="C76" t="s">
        <v>68</v>
      </c>
      <c r="D76" t="s">
        <v>67</v>
      </c>
      <c r="E76" s="1"/>
      <c r="F76" s="1">
        <v>1</v>
      </c>
      <c r="G76" s="1"/>
      <c r="H76" s="1"/>
      <c r="I76" s="1"/>
      <c r="J76" s="1"/>
      <c r="K76" s="1"/>
      <c r="L76" s="1"/>
      <c r="M76" s="1">
        <v>12</v>
      </c>
      <c r="N76" s="1">
        <v>13</v>
      </c>
    </row>
    <row r="77" spans="1:14" x14ac:dyDescent="0.25">
      <c r="A77" t="s">
        <v>184</v>
      </c>
      <c r="E77" s="1">
        <f t="shared" ref="E77:M77" si="10">SUM(E74:E76)</f>
        <v>0</v>
      </c>
      <c r="F77" s="1">
        <f t="shared" si="10"/>
        <v>2</v>
      </c>
      <c r="G77" s="1">
        <f t="shared" si="10"/>
        <v>0</v>
      </c>
      <c r="H77" s="1">
        <f t="shared" si="10"/>
        <v>0</v>
      </c>
      <c r="I77" s="1">
        <f t="shared" si="10"/>
        <v>1</v>
      </c>
      <c r="J77" s="1">
        <f t="shared" si="10"/>
        <v>5</v>
      </c>
      <c r="K77" s="1">
        <f t="shared" si="10"/>
        <v>0</v>
      </c>
      <c r="L77" s="1">
        <f t="shared" si="10"/>
        <v>0</v>
      </c>
      <c r="M77" s="1">
        <f t="shared" si="10"/>
        <v>25</v>
      </c>
      <c r="N77" s="1">
        <f>SUM(N74:N76)</f>
        <v>33</v>
      </c>
    </row>
    <row r="78" spans="1:14" x14ac:dyDescent="0.25"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t="s">
        <v>136</v>
      </c>
      <c r="B79" t="s">
        <v>152</v>
      </c>
      <c r="C79" t="s">
        <v>68</v>
      </c>
      <c r="D79" t="s">
        <v>153</v>
      </c>
      <c r="E79" s="1"/>
      <c r="F79" s="1"/>
      <c r="G79" s="1"/>
      <c r="H79" s="1"/>
      <c r="I79" s="1"/>
      <c r="J79" s="1"/>
      <c r="K79" s="1"/>
      <c r="L79" s="1"/>
      <c r="M79" s="1">
        <v>2</v>
      </c>
      <c r="N79" s="1">
        <v>2</v>
      </c>
    </row>
    <row r="80" spans="1:14" x14ac:dyDescent="0.25"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t="s">
        <v>41</v>
      </c>
      <c r="B81" t="s">
        <v>78</v>
      </c>
      <c r="C81" t="s">
        <v>80</v>
      </c>
      <c r="D81" t="s">
        <v>79</v>
      </c>
      <c r="E81" s="1">
        <v>1</v>
      </c>
      <c r="F81" s="1"/>
      <c r="G81" s="1">
        <v>1</v>
      </c>
      <c r="H81" s="1"/>
      <c r="I81" s="1">
        <v>1</v>
      </c>
      <c r="J81" s="1"/>
      <c r="K81" s="1">
        <v>1</v>
      </c>
      <c r="L81" s="1"/>
      <c r="M81" s="1">
        <v>2</v>
      </c>
      <c r="N81" s="1">
        <v>6</v>
      </c>
    </row>
    <row r="82" spans="1:14" x14ac:dyDescent="0.25">
      <c r="B82" t="s">
        <v>107</v>
      </c>
      <c r="C82" t="s">
        <v>109</v>
      </c>
      <c r="D82" t="s">
        <v>108</v>
      </c>
      <c r="E82" s="1">
        <v>2</v>
      </c>
      <c r="F82" s="1">
        <v>2</v>
      </c>
      <c r="G82" s="1">
        <v>21</v>
      </c>
      <c r="H82" s="1">
        <v>1</v>
      </c>
      <c r="I82" s="1">
        <v>7</v>
      </c>
      <c r="J82" s="1">
        <v>1</v>
      </c>
      <c r="K82" s="1">
        <v>1</v>
      </c>
      <c r="L82" s="1"/>
      <c r="M82" s="1">
        <v>36</v>
      </c>
      <c r="N82" s="1">
        <v>71</v>
      </c>
    </row>
    <row r="83" spans="1:14" x14ac:dyDescent="0.25">
      <c r="B83" t="s">
        <v>167</v>
      </c>
      <c r="C83" t="s">
        <v>169</v>
      </c>
      <c r="D83" t="s">
        <v>168</v>
      </c>
      <c r="E83" s="1"/>
      <c r="F83" s="1"/>
      <c r="G83" s="1"/>
      <c r="H83" s="1"/>
      <c r="I83" s="1">
        <v>1</v>
      </c>
      <c r="J83" s="1"/>
      <c r="K83" s="1"/>
      <c r="L83" s="1"/>
      <c r="M83" s="1"/>
      <c r="N83" s="1">
        <v>1</v>
      </c>
    </row>
    <row r="84" spans="1:14" x14ac:dyDescent="0.25">
      <c r="A84" t="s">
        <v>187</v>
      </c>
      <c r="E84" s="1">
        <f t="shared" ref="E84:M84" si="11">SUM(E81:E83)</f>
        <v>3</v>
      </c>
      <c r="F84" s="1">
        <f t="shared" si="11"/>
        <v>2</v>
      </c>
      <c r="G84" s="1">
        <f t="shared" si="11"/>
        <v>22</v>
      </c>
      <c r="H84" s="1">
        <f t="shared" si="11"/>
        <v>1</v>
      </c>
      <c r="I84" s="1">
        <f t="shared" si="11"/>
        <v>9</v>
      </c>
      <c r="J84" s="1">
        <f t="shared" si="11"/>
        <v>1</v>
      </c>
      <c r="K84" s="1">
        <f t="shared" si="11"/>
        <v>2</v>
      </c>
      <c r="L84" s="1">
        <f t="shared" si="11"/>
        <v>0</v>
      </c>
      <c r="M84" s="1">
        <f t="shared" si="11"/>
        <v>38</v>
      </c>
      <c r="N84" s="1">
        <f>SUM(N81:N83)</f>
        <v>78</v>
      </c>
    </row>
    <row r="85" spans="1:14" x14ac:dyDescent="0.25"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2" customFormat="1" x14ac:dyDescent="0.25">
      <c r="A86" s="2" t="s">
        <v>198</v>
      </c>
      <c r="E86" s="3">
        <f t="shared" ref="E86:M86" si="12">SUM(E84,E79,E77,E72,E66,E62,E60,E53,E51)</f>
        <v>3</v>
      </c>
      <c r="F86" s="3">
        <f t="shared" si="12"/>
        <v>7</v>
      </c>
      <c r="G86" s="3">
        <f t="shared" si="12"/>
        <v>29</v>
      </c>
      <c r="H86" s="3">
        <f t="shared" si="12"/>
        <v>1</v>
      </c>
      <c r="I86" s="3">
        <f t="shared" si="12"/>
        <v>17</v>
      </c>
      <c r="J86" s="3">
        <f t="shared" si="12"/>
        <v>19</v>
      </c>
      <c r="K86" s="3">
        <f t="shared" si="12"/>
        <v>6</v>
      </c>
      <c r="L86" s="3">
        <f t="shared" si="12"/>
        <v>0</v>
      </c>
      <c r="M86" s="3">
        <f t="shared" si="12"/>
        <v>173</v>
      </c>
      <c r="N86" s="3">
        <f>SUM(N84,N79,N77,N72,N66,N62,N60,N53,N51)</f>
        <v>255</v>
      </c>
    </row>
    <row r="87" spans="1:14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2" customFormat="1" x14ac:dyDescent="0.25">
      <c r="A88" s="2" t="s">
        <v>195</v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t="s">
        <v>45</v>
      </c>
      <c r="B89" t="s">
        <v>49</v>
      </c>
      <c r="C89" t="s">
        <v>51</v>
      </c>
      <c r="D89" t="s">
        <v>50</v>
      </c>
      <c r="E89" s="1"/>
      <c r="F89" s="1"/>
      <c r="G89" s="1"/>
      <c r="H89" s="1"/>
      <c r="I89" s="1">
        <v>1</v>
      </c>
      <c r="J89" s="1">
        <v>3</v>
      </c>
      <c r="K89" s="1"/>
      <c r="L89" s="1"/>
      <c r="M89" s="1">
        <v>21</v>
      </c>
      <c r="N89" s="1">
        <v>25</v>
      </c>
    </row>
    <row r="90" spans="1:14" x14ac:dyDescent="0.25">
      <c r="B90" t="s">
        <v>75</v>
      </c>
      <c r="C90" t="s">
        <v>77</v>
      </c>
      <c r="D90" t="s">
        <v>76</v>
      </c>
      <c r="E90" s="1">
        <v>1</v>
      </c>
      <c r="F90" s="1"/>
      <c r="G90" s="1"/>
      <c r="H90" s="1"/>
      <c r="I90" s="1"/>
      <c r="J90" s="1"/>
      <c r="K90" s="1"/>
      <c r="L90" s="1"/>
      <c r="M90" s="1">
        <v>1</v>
      </c>
      <c r="N90" s="1">
        <v>2</v>
      </c>
    </row>
    <row r="91" spans="1:14" x14ac:dyDescent="0.25">
      <c r="A91" t="s">
        <v>188</v>
      </c>
      <c r="E91" s="1">
        <f t="shared" ref="E91:M91" si="13">SUM(E89:E90)</f>
        <v>1</v>
      </c>
      <c r="F91" s="1">
        <f t="shared" si="13"/>
        <v>0</v>
      </c>
      <c r="G91" s="1">
        <f t="shared" si="13"/>
        <v>0</v>
      </c>
      <c r="H91" s="1">
        <f t="shared" si="13"/>
        <v>0</v>
      </c>
      <c r="I91" s="1">
        <f t="shared" si="13"/>
        <v>1</v>
      </c>
      <c r="J91" s="1">
        <f t="shared" si="13"/>
        <v>3</v>
      </c>
      <c r="K91" s="1">
        <f t="shared" si="13"/>
        <v>0</v>
      </c>
      <c r="L91" s="1">
        <f t="shared" si="13"/>
        <v>0</v>
      </c>
      <c r="M91" s="1">
        <f t="shared" si="13"/>
        <v>22</v>
      </c>
      <c r="N91" s="1">
        <f>SUM(N89:N90)</f>
        <v>27</v>
      </c>
    </row>
    <row r="92" spans="1:14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t="s">
        <v>21</v>
      </c>
      <c r="B93" t="s">
        <v>20</v>
      </c>
      <c r="C93" t="s">
        <v>8</v>
      </c>
      <c r="D93" t="s">
        <v>21</v>
      </c>
      <c r="E93" s="1"/>
      <c r="F93" s="1">
        <v>1</v>
      </c>
      <c r="G93" s="1">
        <v>3</v>
      </c>
      <c r="H93" s="1"/>
      <c r="I93" s="1">
        <v>1</v>
      </c>
      <c r="J93" s="1"/>
      <c r="K93" s="1"/>
      <c r="L93" s="1"/>
      <c r="M93" s="1">
        <v>12</v>
      </c>
      <c r="N93" s="1">
        <v>17</v>
      </c>
    </row>
    <row r="94" spans="1:14" x14ac:dyDescent="0.25">
      <c r="B94" t="s">
        <v>156</v>
      </c>
      <c r="C94" t="s">
        <v>77</v>
      </c>
      <c r="D94" t="s">
        <v>157</v>
      </c>
      <c r="E94" s="1"/>
      <c r="F94" s="1"/>
      <c r="G94" s="1"/>
      <c r="H94" s="1"/>
      <c r="I94" s="1"/>
      <c r="J94" s="1"/>
      <c r="K94" s="1"/>
      <c r="L94" s="1"/>
      <c r="M94" s="1">
        <v>1</v>
      </c>
      <c r="N94" s="1">
        <v>1</v>
      </c>
    </row>
    <row r="95" spans="1:14" x14ac:dyDescent="0.25">
      <c r="A95" t="s">
        <v>189</v>
      </c>
      <c r="E95" s="1">
        <f t="shared" ref="E95:M95" si="14">SUM(E93:E94)</f>
        <v>0</v>
      </c>
      <c r="F95" s="1">
        <f t="shared" si="14"/>
        <v>1</v>
      </c>
      <c r="G95" s="1">
        <f t="shared" si="14"/>
        <v>3</v>
      </c>
      <c r="H95" s="1">
        <f t="shared" si="14"/>
        <v>0</v>
      </c>
      <c r="I95" s="1">
        <f t="shared" si="14"/>
        <v>1</v>
      </c>
      <c r="J95" s="1">
        <f t="shared" si="14"/>
        <v>0</v>
      </c>
      <c r="K95" s="1">
        <f t="shared" si="14"/>
        <v>0</v>
      </c>
      <c r="L95" s="1">
        <f t="shared" si="14"/>
        <v>0</v>
      </c>
      <c r="M95" s="1">
        <f t="shared" si="14"/>
        <v>13</v>
      </c>
      <c r="N95" s="1">
        <f>SUM(N93:N94)</f>
        <v>18</v>
      </c>
    </row>
    <row r="96" spans="1:14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t="s">
        <v>42</v>
      </c>
      <c r="B97" t="s">
        <v>119</v>
      </c>
      <c r="C97" t="s">
        <v>8</v>
      </c>
      <c r="D97" t="s">
        <v>118</v>
      </c>
      <c r="E97" s="1"/>
      <c r="F97" s="1">
        <v>1</v>
      </c>
      <c r="G97" s="1"/>
      <c r="H97" s="1"/>
      <c r="I97" s="1"/>
      <c r="J97" s="1">
        <v>4</v>
      </c>
      <c r="K97" s="1"/>
      <c r="L97" s="1"/>
      <c r="M97" s="1">
        <v>12</v>
      </c>
      <c r="N97" s="1">
        <v>17</v>
      </c>
    </row>
    <row r="98" spans="1:14" x14ac:dyDescent="0.25">
      <c r="B98" t="s">
        <v>170</v>
      </c>
      <c r="C98" t="s">
        <v>77</v>
      </c>
      <c r="D98" t="s">
        <v>171</v>
      </c>
      <c r="E98" s="1"/>
      <c r="F98" s="1"/>
      <c r="G98" s="1"/>
      <c r="H98" s="1"/>
      <c r="I98" s="1"/>
      <c r="J98" s="1">
        <v>1</v>
      </c>
      <c r="K98" s="1"/>
      <c r="L98" s="1"/>
      <c r="M98" s="1"/>
      <c r="N98" s="1">
        <v>1</v>
      </c>
    </row>
    <row r="99" spans="1:14" x14ac:dyDescent="0.25">
      <c r="B99" t="s">
        <v>54</v>
      </c>
      <c r="C99" t="s">
        <v>51</v>
      </c>
      <c r="D99" t="s">
        <v>55</v>
      </c>
      <c r="E99" s="1"/>
      <c r="F99" s="1"/>
      <c r="G99" s="1"/>
      <c r="H99" s="1"/>
      <c r="I99" s="1"/>
      <c r="J99" s="1"/>
      <c r="K99" s="1"/>
      <c r="L99" s="1"/>
      <c r="M99" s="1">
        <v>12</v>
      </c>
      <c r="N99" s="1">
        <v>12</v>
      </c>
    </row>
    <row r="100" spans="1:14" x14ac:dyDescent="0.25">
      <c r="A100" t="s">
        <v>190</v>
      </c>
      <c r="E100" s="1">
        <f t="shared" ref="E100:M100" si="15">SUM(E97:E99)</f>
        <v>0</v>
      </c>
      <c r="F100" s="1">
        <f t="shared" si="15"/>
        <v>1</v>
      </c>
      <c r="G100" s="1">
        <f t="shared" si="15"/>
        <v>0</v>
      </c>
      <c r="H100" s="1">
        <f t="shared" si="15"/>
        <v>0</v>
      </c>
      <c r="I100" s="1">
        <f t="shared" si="15"/>
        <v>0</v>
      </c>
      <c r="J100" s="1">
        <f t="shared" si="15"/>
        <v>5</v>
      </c>
      <c r="K100" s="1">
        <f t="shared" si="15"/>
        <v>0</v>
      </c>
      <c r="L100" s="1">
        <f t="shared" si="15"/>
        <v>0</v>
      </c>
      <c r="M100" s="1">
        <f t="shared" si="15"/>
        <v>24</v>
      </c>
      <c r="N100" s="1">
        <f>SUM(N97:N99)</f>
        <v>30</v>
      </c>
    </row>
    <row r="101" spans="1:14" x14ac:dyDescent="0.25"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t="s">
        <v>15</v>
      </c>
      <c r="B102" t="s">
        <v>14</v>
      </c>
      <c r="C102" t="s">
        <v>8</v>
      </c>
      <c r="D102" t="s">
        <v>16</v>
      </c>
      <c r="E102" s="1"/>
      <c r="F102" s="1">
        <v>1</v>
      </c>
      <c r="G102" s="1">
        <v>18</v>
      </c>
      <c r="H102" s="1"/>
      <c r="I102" s="1">
        <v>13</v>
      </c>
      <c r="J102" s="1"/>
      <c r="K102" s="1">
        <v>2</v>
      </c>
      <c r="L102" s="1">
        <v>1</v>
      </c>
      <c r="M102" s="1">
        <v>44</v>
      </c>
      <c r="N102" s="1">
        <v>79</v>
      </c>
    </row>
    <row r="103" spans="1:14" x14ac:dyDescent="0.2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t="s">
        <v>6</v>
      </c>
      <c r="B104" t="s">
        <v>5</v>
      </c>
      <c r="C104" t="s">
        <v>8</v>
      </c>
      <c r="D104" t="s">
        <v>7</v>
      </c>
      <c r="E104" s="1"/>
      <c r="F104" s="1"/>
      <c r="G104" s="1">
        <v>9</v>
      </c>
      <c r="H104" s="1"/>
      <c r="I104" s="1">
        <v>2</v>
      </c>
      <c r="J104" s="1">
        <v>8</v>
      </c>
      <c r="K104" s="1"/>
      <c r="L104" s="1"/>
      <c r="M104" s="1">
        <v>30</v>
      </c>
      <c r="N104" s="1">
        <v>49</v>
      </c>
    </row>
    <row r="105" spans="1:14" x14ac:dyDescent="0.25">
      <c r="B105" t="s">
        <v>163</v>
      </c>
      <c r="C105" t="s">
        <v>77</v>
      </c>
      <c r="D105" t="s">
        <v>164</v>
      </c>
      <c r="E105" s="1"/>
      <c r="F105" s="1"/>
      <c r="G105" s="1"/>
      <c r="H105" s="1"/>
      <c r="I105" s="1"/>
      <c r="J105" s="1">
        <v>2</v>
      </c>
      <c r="K105" s="1"/>
      <c r="L105" s="1"/>
      <c r="M105" s="1"/>
      <c r="N105" s="1">
        <v>2</v>
      </c>
    </row>
    <row r="106" spans="1:14" x14ac:dyDescent="0.25">
      <c r="B106" t="s">
        <v>17</v>
      </c>
      <c r="C106" t="s">
        <v>19</v>
      </c>
      <c r="D106" t="s">
        <v>18</v>
      </c>
      <c r="E106" s="1"/>
      <c r="F106" s="1">
        <v>1</v>
      </c>
      <c r="G106" s="1">
        <v>4</v>
      </c>
      <c r="H106" s="1"/>
      <c r="I106" s="1"/>
      <c r="J106" s="1">
        <v>11</v>
      </c>
      <c r="K106" s="1"/>
      <c r="L106" s="1"/>
      <c r="M106" s="1">
        <v>13</v>
      </c>
      <c r="N106" s="1">
        <v>29</v>
      </c>
    </row>
    <row r="107" spans="1:14" x14ac:dyDescent="0.25">
      <c r="A107" t="s">
        <v>191</v>
      </c>
      <c r="E107" s="1">
        <f t="shared" ref="E107:M107" si="16">SUM(E104:E106)</f>
        <v>0</v>
      </c>
      <c r="F107" s="1">
        <f t="shared" si="16"/>
        <v>1</v>
      </c>
      <c r="G107" s="1">
        <f t="shared" si="16"/>
        <v>13</v>
      </c>
      <c r="H107" s="1">
        <f t="shared" si="16"/>
        <v>0</v>
      </c>
      <c r="I107" s="1">
        <f t="shared" si="16"/>
        <v>2</v>
      </c>
      <c r="J107" s="1">
        <f t="shared" si="16"/>
        <v>21</v>
      </c>
      <c r="K107" s="1">
        <f t="shared" si="16"/>
        <v>0</v>
      </c>
      <c r="L107" s="1">
        <f t="shared" si="16"/>
        <v>0</v>
      </c>
      <c r="M107" s="1">
        <f t="shared" si="16"/>
        <v>43</v>
      </c>
      <c r="N107" s="1">
        <f>SUM(N104:N106)</f>
        <v>80</v>
      </c>
    </row>
    <row r="108" spans="1:14" x14ac:dyDescent="0.2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t="s">
        <v>101</v>
      </c>
      <c r="B109" t="s">
        <v>100</v>
      </c>
      <c r="C109" t="s">
        <v>51</v>
      </c>
      <c r="D109" t="s">
        <v>102</v>
      </c>
      <c r="E109" s="1"/>
      <c r="F109" s="1"/>
      <c r="G109" s="1">
        <v>2</v>
      </c>
      <c r="H109" s="1"/>
      <c r="I109" s="1">
        <v>1</v>
      </c>
      <c r="J109" s="1">
        <v>3</v>
      </c>
      <c r="K109" s="1"/>
      <c r="L109" s="1">
        <v>1</v>
      </c>
      <c r="M109" s="1">
        <v>37</v>
      </c>
      <c r="N109" s="1">
        <v>44</v>
      </c>
    </row>
    <row r="110" spans="1:14" x14ac:dyDescent="0.25">
      <c r="B110" t="s">
        <v>165</v>
      </c>
      <c r="C110" t="s">
        <v>77</v>
      </c>
      <c r="D110" t="s">
        <v>166</v>
      </c>
      <c r="E110" s="1"/>
      <c r="F110" s="1"/>
      <c r="G110" s="1"/>
      <c r="H110" s="1"/>
      <c r="I110" s="1">
        <v>1</v>
      </c>
      <c r="J110" s="1"/>
      <c r="K110" s="1"/>
      <c r="L110" s="1"/>
      <c r="M110" s="1">
        <v>2</v>
      </c>
      <c r="N110" s="1">
        <v>3</v>
      </c>
    </row>
    <row r="111" spans="1:14" x14ac:dyDescent="0.25">
      <c r="A111" t="s">
        <v>192</v>
      </c>
      <c r="E111" s="1">
        <f t="shared" ref="E111:M111" si="17">SUM(E109:E110)</f>
        <v>0</v>
      </c>
      <c r="F111" s="1">
        <f t="shared" si="17"/>
        <v>0</v>
      </c>
      <c r="G111" s="1">
        <f t="shared" si="17"/>
        <v>2</v>
      </c>
      <c r="H111" s="1">
        <f t="shared" si="17"/>
        <v>0</v>
      </c>
      <c r="I111" s="1">
        <f t="shared" si="17"/>
        <v>2</v>
      </c>
      <c r="J111" s="1">
        <f t="shared" si="17"/>
        <v>3</v>
      </c>
      <c r="K111" s="1">
        <f t="shared" si="17"/>
        <v>0</v>
      </c>
      <c r="L111" s="1">
        <f t="shared" si="17"/>
        <v>1</v>
      </c>
      <c r="M111" s="1">
        <f t="shared" si="17"/>
        <v>39</v>
      </c>
      <c r="N111" s="1">
        <f>SUM(N109:N110)</f>
        <v>47</v>
      </c>
    </row>
    <row r="112" spans="1:14" x14ac:dyDescent="0.2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2" customFormat="1" x14ac:dyDescent="0.25">
      <c r="A113" s="2" t="s">
        <v>195</v>
      </c>
      <c r="E113" s="3">
        <f t="shared" ref="E113:M113" si="18">SUM(E111,E107,E102,E100,E95,E91)</f>
        <v>1</v>
      </c>
      <c r="F113" s="3">
        <f t="shared" si="18"/>
        <v>4</v>
      </c>
      <c r="G113" s="3">
        <f t="shared" si="18"/>
        <v>36</v>
      </c>
      <c r="H113" s="3">
        <f t="shared" si="18"/>
        <v>0</v>
      </c>
      <c r="I113" s="3">
        <f t="shared" si="18"/>
        <v>19</v>
      </c>
      <c r="J113" s="3">
        <f t="shared" si="18"/>
        <v>32</v>
      </c>
      <c r="K113" s="3">
        <f t="shared" si="18"/>
        <v>2</v>
      </c>
      <c r="L113" s="3">
        <f t="shared" si="18"/>
        <v>2</v>
      </c>
      <c r="M113" s="3">
        <f t="shared" si="18"/>
        <v>185</v>
      </c>
      <c r="N113" s="3">
        <f>SUM(N111,N107,N102,N100,N95,N91)</f>
        <v>281</v>
      </c>
    </row>
    <row r="114" spans="1:14" x14ac:dyDescent="0.25"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t="s">
        <v>22</v>
      </c>
      <c r="B115" t="s">
        <v>23</v>
      </c>
      <c r="C115" t="s">
        <v>25</v>
      </c>
      <c r="D115" t="s">
        <v>24</v>
      </c>
      <c r="E115" s="1"/>
      <c r="F115" s="1"/>
      <c r="G115" s="1"/>
      <c r="H115" s="1"/>
      <c r="I115" s="1"/>
      <c r="J115" s="1"/>
      <c r="K115" s="1"/>
      <c r="L115" s="1"/>
      <c r="M115" s="1">
        <v>3</v>
      </c>
      <c r="N115" s="1">
        <v>3</v>
      </c>
    </row>
    <row r="116" spans="1:14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t="s">
        <v>96</v>
      </c>
      <c r="B117" t="s">
        <v>89</v>
      </c>
      <c r="C117" t="s">
        <v>91</v>
      </c>
      <c r="D117" t="s">
        <v>90</v>
      </c>
      <c r="E117" s="1"/>
      <c r="F117" s="1">
        <v>1</v>
      </c>
      <c r="G117" s="1">
        <v>3</v>
      </c>
      <c r="H117" s="1"/>
      <c r="I117" s="1">
        <v>3</v>
      </c>
      <c r="J117" s="1"/>
      <c r="K117" s="1">
        <v>2</v>
      </c>
      <c r="L117" s="1">
        <v>1</v>
      </c>
      <c r="M117" s="1">
        <v>76</v>
      </c>
      <c r="N117" s="1">
        <v>86</v>
      </c>
    </row>
    <row r="118" spans="1:14" x14ac:dyDescent="0.25">
      <c r="B118" t="s">
        <v>172</v>
      </c>
      <c r="C118" t="s">
        <v>174</v>
      </c>
      <c r="D118" t="s">
        <v>173</v>
      </c>
      <c r="E118" s="1"/>
      <c r="F118" s="1">
        <v>3</v>
      </c>
      <c r="G118" s="1"/>
      <c r="H118" s="1"/>
      <c r="I118" s="1"/>
      <c r="J118" s="1">
        <v>4</v>
      </c>
      <c r="K118" s="1"/>
      <c r="L118" s="1"/>
      <c r="M118" s="1"/>
      <c r="N118" s="1">
        <v>7</v>
      </c>
    </row>
    <row r="119" spans="1:14" x14ac:dyDescent="0.25">
      <c r="B119" t="s">
        <v>97</v>
      </c>
      <c r="C119" t="s">
        <v>110</v>
      </c>
      <c r="D119" t="s">
        <v>98</v>
      </c>
      <c r="E119" s="1"/>
      <c r="F119" s="1">
        <v>1</v>
      </c>
      <c r="G119" s="1"/>
      <c r="H119" s="1"/>
      <c r="I119" s="1">
        <v>1</v>
      </c>
      <c r="J119" s="1"/>
      <c r="K119" s="1">
        <v>2</v>
      </c>
      <c r="L119" s="1"/>
      <c r="M119" s="1">
        <v>2</v>
      </c>
      <c r="N119" s="1">
        <v>6</v>
      </c>
    </row>
    <row r="120" spans="1:14" x14ac:dyDescent="0.25">
      <c r="C120" t="s">
        <v>99</v>
      </c>
      <c r="D120" t="s">
        <v>98</v>
      </c>
      <c r="E120" s="1"/>
      <c r="F120" s="1">
        <v>1</v>
      </c>
      <c r="G120" s="1">
        <v>21</v>
      </c>
      <c r="H120" s="1"/>
      <c r="I120" s="1">
        <v>4</v>
      </c>
      <c r="J120" s="1">
        <v>3</v>
      </c>
      <c r="K120" s="1">
        <v>1</v>
      </c>
      <c r="L120" s="1"/>
      <c r="M120" s="1">
        <v>24</v>
      </c>
      <c r="N120" s="1">
        <v>54</v>
      </c>
    </row>
    <row r="121" spans="1:14" x14ac:dyDescent="0.25">
      <c r="B121" t="s">
        <v>158</v>
      </c>
      <c r="C121" t="s">
        <v>160</v>
      </c>
      <c r="D121" t="s">
        <v>159</v>
      </c>
      <c r="E121" s="1"/>
      <c r="F121" s="1"/>
      <c r="G121" s="1">
        <v>1</v>
      </c>
      <c r="H121" s="1"/>
      <c r="I121" s="1"/>
      <c r="J121" s="1"/>
      <c r="K121" s="1"/>
      <c r="L121" s="1"/>
      <c r="M121" s="1"/>
      <c r="N121" s="1">
        <v>1</v>
      </c>
    </row>
    <row r="122" spans="1:14" x14ac:dyDescent="0.25">
      <c r="A122" t="s">
        <v>182</v>
      </c>
      <c r="E122" s="1">
        <f t="shared" ref="E122:M122" si="19">SUM(E117:E121)</f>
        <v>0</v>
      </c>
      <c r="F122" s="1">
        <f t="shared" si="19"/>
        <v>6</v>
      </c>
      <c r="G122" s="1">
        <f t="shared" si="19"/>
        <v>25</v>
      </c>
      <c r="H122" s="1">
        <f t="shared" si="19"/>
        <v>0</v>
      </c>
      <c r="I122" s="1">
        <f t="shared" si="19"/>
        <v>8</v>
      </c>
      <c r="J122" s="1">
        <f t="shared" si="19"/>
        <v>7</v>
      </c>
      <c r="K122" s="1">
        <f t="shared" si="19"/>
        <v>5</v>
      </c>
      <c r="L122" s="1">
        <f t="shared" si="19"/>
        <v>1</v>
      </c>
      <c r="M122" s="1">
        <f t="shared" si="19"/>
        <v>102</v>
      </c>
      <c r="N122" s="1">
        <f>SUM(N117:N121)</f>
        <v>154</v>
      </c>
    </row>
    <row r="123" spans="1:14" x14ac:dyDescent="0.25"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2" t="s">
        <v>208</v>
      </c>
      <c r="B124" s="2"/>
      <c r="C124" s="2"/>
      <c r="D124" s="2"/>
      <c r="E124" s="3">
        <f t="shared" ref="E124:M124" si="20">SUM(E122,E115)</f>
        <v>0</v>
      </c>
      <c r="F124" s="3">
        <f t="shared" si="20"/>
        <v>6</v>
      </c>
      <c r="G124" s="3">
        <f t="shared" si="20"/>
        <v>25</v>
      </c>
      <c r="H124" s="3">
        <f t="shared" si="20"/>
        <v>0</v>
      </c>
      <c r="I124" s="3">
        <f t="shared" si="20"/>
        <v>8</v>
      </c>
      <c r="J124" s="3">
        <f t="shared" si="20"/>
        <v>7</v>
      </c>
      <c r="K124" s="3">
        <f t="shared" si="20"/>
        <v>5</v>
      </c>
      <c r="L124" s="3">
        <f t="shared" si="20"/>
        <v>1</v>
      </c>
      <c r="M124" s="3">
        <f t="shared" si="20"/>
        <v>105</v>
      </c>
      <c r="N124" s="3">
        <f>SUM(N122,N115)</f>
        <v>157</v>
      </c>
    </row>
    <row r="125" spans="1:14" x14ac:dyDescent="0.25"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2" customFormat="1" x14ac:dyDescent="0.25">
      <c r="A126" s="2" t="s">
        <v>197</v>
      </c>
      <c r="E126" s="3">
        <f t="shared" ref="E126:M126" si="21">SUM(E124,E113,E86,E48,E16)</f>
        <v>8</v>
      </c>
      <c r="F126" s="3">
        <f t="shared" si="21"/>
        <v>24</v>
      </c>
      <c r="G126" s="3">
        <f t="shared" si="21"/>
        <v>128</v>
      </c>
      <c r="H126" s="3">
        <f t="shared" si="21"/>
        <v>1</v>
      </c>
      <c r="I126" s="3">
        <f t="shared" si="21"/>
        <v>51</v>
      </c>
      <c r="J126" s="3">
        <f t="shared" si="21"/>
        <v>60</v>
      </c>
      <c r="K126" s="3">
        <f t="shared" si="21"/>
        <v>18</v>
      </c>
      <c r="L126" s="3">
        <f t="shared" si="21"/>
        <v>4</v>
      </c>
      <c r="M126" s="3">
        <f t="shared" si="21"/>
        <v>849</v>
      </c>
      <c r="N126" s="3">
        <f>SUM(N124,N113,N86,N48,N16)</f>
        <v>1143</v>
      </c>
    </row>
    <row r="127" spans="1:14" x14ac:dyDescent="0.25"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9" spans="1:14" s="9" customFormat="1" ht="15.75" x14ac:dyDescent="0.25">
      <c r="A129" s="7" t="s">
        <v>211</v>
      </c>
      <c r="B129" s="7"/>
      <c r="C129" s="7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</row>
    <row r="130" spans="1:14" s="9" customFormat="1" ht="15.75" x14ac:dyDescent="0.25">
      <c r="A130" s="7" t="s">
        <v>212</v>
      </c>
      <c r="B130" s="7"/>
      <c r="C130" s="7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</row>
  </sheetData>
  <sheetProtection algorithmName="SHA-512" hashValue="YQa68ZFKDgbmjKIftaSSdbFZrofRlj1fn5LWmBnI6y2SxVlanw5kH8TSk1mvGXp52zsYOeH7ECx15SqONqRuVw==" saltValue="S9AyPXYqFStyKwFnHWUuaQ==" spinCount="100000" sheet="1" objects="1" scenarios="1"/>
  <mergeCells count="4">
    <mergeCell ref="A1:N1"/>
    <mergeCell ref="A2:N2"/>
    <mergeCell ref="A129:N129"/>
    <mergeCell ref="A130:N130"/>
  </mergeCells>
  <hyperlinks>
    <hyperlink ref="A129:D129" r:id="rId1" display="[Fall 2001 - Fact Sheet]"/>
    <hyperlink ref="A130:D130" r:id="rId2" display="[Institutional Research Home]"/>
    <hyperlink ref="A129:H129" r:id="rId3" display="[Fall 2015 - Fact Sheet]"/>
    <hyperlink ref="A130:H130" r:id="rId4" display="[Institutional Research Home]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GradEth</vt:lpstr>
    </vt:vector>
  </TitlesOfParts>
  <Company>Buffalo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dcterms:created xsi:type="dcterms:W3CDTF">2015-09-28T13:41:26Z</dcterms:created>
  <dcterms:modified xsi:type="dcterms:W3CDTF">2015-11-18T18:35:05Z</dcterms:modified>
</cp:coreProperties>
</file>